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장생포 문화창고\청소용역\2023\"/>
    </mc:Choice>
  </mc:AlternateContent>
  <xr:revisionPtr revIDLastSave="0" documentId="13_ncr:1_{B765B6E3-7F4E-4ACB-BC4E-1DDD31A21B1B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연간용역(2인)" sheetId="1" r:id="rId1"/>
  </sheets>
  <calcPr calcId="191029"/>
</workbook>
</file>

<file path=xl/calcChain.xml><?xml version="1.0" encoding="utf-8"?>
<calcChain xmlns="http://schemas.openxmlformats.org/spreadsheetml/2006/main">
  <c r="C20" i="1" l="1"/>
  <c r="C21" i="1" s="1"/>
  <c r="C8" i="1" l="1"/>
  <c r="C11" i="1" l="1"/>
  <c r="C14" i="1"/>
  <c r="C9" i="1"/>
  <c r="C12" i="1"/>
  <c r="C13" i="1" s="1"/>
  <c r="C18" i="1" l="1"/>
  <c r="C10" i="1" l="1"/>
  <c r="C15" i="1" l="1"/>
  <c r="C19" i="1" l="1"/>
  <c r="C22" i="1" s="1"/>
  <c r="C23" i="1" s="1"/>
  <c r="C24" i="1" l="1"/>
  <c r="C25" i="1" s="1"/>
</calcChain>
</file>

<file path=xl/sharedStrings.xml><?xml version="1.0" encoding="utf-8"?>
<sst xmlns="http://schemas.openxmlformats.org/spreadsheetml/2006/main" count="56" uniqueCount="56">
  <si>
    <t>금  액</t>
    <phoneticPr fontId="5" type="noConversion"/>
  </si>
  <si>
    <t>비 고</t>
    <phoneticPr fontId="5" type="noConversion"/>
  </si>
  <si>
    <t>소   계 ②</t>
    <phoneticPr fontId="5" type="noConversion"/>
  </si>
  <si>
    <r>
      <rPr>
        <b/>
        <sz val="15"/>
        <rFont val="돋움"/>
        <family val="3"/>
        <charset val="129"/>
      </rPr>
      <t>장생포</t>
    </r>
    <r>
      <rPr>
        <b/>
        <sz val="15"/>
        <rFont val="Noto Sans Mono CJK JP Regular"/>
        <family val="2"/>
      </rPr>
      <t xml:space="preserve"> </t>
    </r>
    <r>
      <rPr>
        <b/>
        <sz val="15"/>
        <rFont val="돋움"/>
        <family val="3"/>
        <charset val="129"/>
      </rPr>
      <t>문화창고 청소 용역</t>
    </r>
    <r>
      <rPr>
        <b/>
        <sz val="15"/>
        <rFont val="Noto Sans Mono CJK JP Regular"/>
        <family val="2"/>
      </rPr>
      <t xml:space="preserve"> </t>
    </r>
    <r>
      <rPr>
        <b/>
        <sz val="15"/>
        <rFont val="돋움"/>
        <family val="3"/>
        <charset val="129"/>
      </rPr>
      <t>산출내역서</t>
    </r>
    <r>
      <rPr>
        <b/>
        <sz val="15"/>
        <rFont val="Noto Sans Mono CJK JP Regular"/>
        <family val="3"/>
        <charset val="129"/>
      </rPr>
      <t>(12</t>
    </r>
    <r>
      <rPr>
        <b/>
        <sz val="15"/>
        <rFont val="돋움"/>
        <family val="3"/>
        <charset val="129"/>
      </rPr>
      <t>개월</t>
    </r>
    <r>
      <rPr>
        <b/>
        <sz val="15"/>
        <rFont val="Noto Sans Mono CJK JP Regular"/>
        <family val="3"/>
        <charset val="129"/>
      </rPr>
      <t>)</t>
    </r>
    <phoneticPr fontId="5" type="noConversion"/>
  </si>
  <si>
    <t>항목</t>
    <phoneticPr fontId="1" type="noConversion"/>
  </si>
  <si>
    <t>①*4.5%</t>
    <phoneticPr fontId="5" type="noConversion"/>
  </si>
  <si>
    <t>식비지원</t>
    <phoneticPr fontId="1" type="noConversion"/>
  </si>
  <si>
    <t>산출 내역</t>
    <phoneticPr fontId="5" type="noConversion"/>
  </si>
  <si>
    <t>인       건       비</t>
    <phoneticPr fontId="5" type="noConversion"/>
  </si>
  <si>
    <t>근로기준법 제55조</t>
    <phoneticPr fontId="5" type="noConversion"/>
  </si>
  <si>
    <t>근로기준법 제60조</t>
    <phoneticPr fontId="5" type="noConversion"/>
  </si>
  <si>
    <t>소   계 ①</t>
    <phoneticPr fontId="5" type="noConversion"/>
  </si>
  <si>
    <t>국민연금법 제88조</t>
    <phoneticPr fontId="5" type="noConversion"/>
  </si>
  <si>
    <t>노인장기요양보험법 제9조</t>
    <phoneticPr fontId="5" type="noConversion"/>
  </si>
  <si>
    <t>①*0.06%</t>
    <phoneticPr fontId="5" type="noConversion"/>
  </si>
  <si>
    <t>임금채권보장법 제9조</t>
    <phoneticPr fontId="5" type="noConversion"/>
  </si>
  <si>
    <t>소   계③</t>
    <phoneticPr fontId="5" type="noConversion"/>
  </si>
  <si>
    <t>부가가치세법 제14조</t>
    <phoneticPr fontId="5" type="noConversion"/>
  </si>
  <si>
    <t>12개월(1인) 합계</t>
    <phoneticPr fontId="5" type="noConversion"/>
  </si>
  <si>
    <t>교 통 비</t>
    <phoneticPr fontId="1" type="noConversion"/>
  </si>
  <si>
    <t>12개월 2인 최종 내역</t>
    <phoneticPr fontId="5" type="noConversion"/>
  </si>
  <si>
    <t>총   계</t>
    <phoneticPr fontId="5" type="noConversion"/>
  </si>
  <si>
    <t>중소기업중앙회 발표
(단순노무종사원 단가)</t>
    <phoneticPr fontId="5" type="noConversion"/>
  </si>
  <si>
    <t>①*1.15%</t>
    <phoneticPr fontId="5" type="noConversion"/>
  </si>
  <si>
    <t>①*3.545%</t>
    <phoneticPr fontId="5" type="noConversion"/>
  </si>
  <si>
    <t>기 본 급</t>
    <phoneticPr fontId="5" type="noConversion"/>
  </si>
  <si>
    <t>주휴수당</t>
    <phoneticPr fontId="5" type="noConversion"/>
  </si>
  <si>
    <t>월차수당</t>
    <phoneticPr fontId="1" type="noConversion"/>
  </si>
  <si>
    <t>퇴직급여충당금</t>
    <phoneticPr fontId="1" type="noConversion"/>
  </si>
  <si>
    <t>근로기준법 제34조 및 
근로자퇴직급여보장법</t>
    <phoneticPr fontId="5" type="noConversion"/>
  </si>
  <si>
    <t>건강보험료</t>
    <phoneticPr fontId="5" type="noConversion"/>
  </si>
  <si>
    <t>장기요양보험료</t>
    <phoneticPr fontId="5" type="noConversion"/>
  </si>
  <si>
    <t>연금보험료</t>
    <phoneticPr fontId="5" type="noConversion"/>
  </si>
  <si>
    <t>고용보험료</t>
    <phoneticPr fontId="5" type="noConversion"/>
  </si>
  <si>
    <t>산재보험료</t>
    <phoneticPr fontId="5" type="noConversion"/>
  </si>
  <si>
    <t>임금채권부담금</t>
    <phoneticPr fontId="5" type="noConversion"/>
  </si>
  <si>
    <t>건강보험료*12.95%</t>
    <phoneticPr fontId="5" type="noConversion"/>
  </si>
  <si>
    <t>①*0.90%</t>
    <phoneticPr fontId="5" type="noConversion"/>
  </si>
  <si>
    <t>국민건강보험법 시행령 제44조</t>
    <phoneticPr fontId="5" type="noConversion"/>
  </si>
  <si>
    <t>고용보험법 제6조,  고용보험 및 산업재해보상보험의 보험료징수 등에 관한 법률 시행령 제12조</t>
    <phoneticPr fontId="5" type="noConversion"/>
  </si>
  <si>
    <t>2023년도 사업종류별 산재보험료율 고시(고용노동부고시 제2022-82호)</t>
    <phoneticPr fontId="5" type="noConversion"/>
  </si>
  <si>
    <t>보
험
료</t>
    <phoneticPr fontId="5" type="noConversion"/>
  </si>
  <si>
    <t>경
비</t>
    <phoneticPr fontId="1" type="noConversion"/>
  </si>
  <si>
    <t>일반관리비④</t>
    <phoneticPr fontId="5" type="noConversion"/>
  </si>
  <si>
    <t>(①+②+③)*9%</t>
    <phoneticPr fontId="5" type="noConversion"/>
  </si>
  <si>
    <t>(소계합+일반관리비)*4%</t>
    <phoneticPr fontId="1" type="noConversion"/>
  </si>
  <si>
    <t>계⑥</t>
    <phoneticPr fontId="5" type="noConversion"/>
  </si>
  <si>
    <t>부가가치세⑦</t>
    <phoneticPr fontId="5" type="noConversion"/>
  </si>
  <si>
    <t>합계⑧</t>
    <phoneticPr fontId="5" type="noConversion"/>
  </si>
  <si>
    <t>기업이윤⑤</t>
    <phoneticPr fontId="5" type="noConversion"/>
  </si>
  <si>
    <t>(①+②+③+④)*4%</t>
    <phoneticPr fontId="5" type="noConversion"/>
  </si>
  <si>
    <t>(인건비+보험료+경비)*9%</t>
    <phoneticPr fontId="1" type="noConversion"/>
  </si>
  <si>
    <t>⑥*10%</t>
    <phoneticPr fontId="5" type="noConversion"/>
  </si>
  <si>
    <t>⑥+⑦</t>
    <phoneticPr fontId="5" type="noConversion"/>
  </si>
  <si>
    <t>⑧*12개월(1인)</t>
    <phoneticPr fontId="5" type="noConversion"/>
  </si>
  <si>
    <t>※ 용역 재료 별도 지급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</si>
</sst>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_-;\-* #,##0_-;_-* &quot;-&quot;??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5"/>
      <name val="Noto Sans Mono CJK JP Regular"/>
    </font>
    <font>
      <b/>
      <sz val="15"/>
      <name val="돋움"/>
      <family val="3"/>
      <charset val="129"/>
    </font>
    <font>
      <b/>
      <sz val="15"/>
      <name val="Noto Sans Mono CJK JP Regular"/>
      <family val="2"/>
    </font>
    <font>
      <sz val="8"/>
      <name val="돋움"/>
      <family val="3"/>
      <charset val="129"/>
    </font>
    <font>
      <sz val="10"/>
      <color rgb="FF000000"/>
      <name val="Times New Roman"/>
      <family val="1"/>
    </font>
    <font>
      <b/>
      <sz val="15"/>
      <name val="Noto Sans Mono CJK JP Regular"/>
      <family val="3"/>
      <charset val="129"/>
    </font>
    <font>
      <sz val="11"/>
      <name val="굴림체"/>
      <family val="3"/>
      <charset val="129"/>
    </font>
    <font>
      <sz val="10"/>
      <color theme="1"/>
      <name val="한컴돋움"/>
      <family val="1"/>
      <charset val="129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0"/>
      <name val="굴림체"/>
      <family val="3"/>
      <charset val="129"/>
    </font>
    <font>
      <b/>
      <sz val="11"/>
      <name val="굴림체"/>
      <family val="3"/>
      <charset val="129"/>
    </font>
    <font>
      <sz val="11"/>
      <color rgb="FF000000"/>
      <name val="굴림체"/>
      <family val="3"/>
      <charset val="129"/>
    </font>
    <font>
      <sz val="9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b/>
      <sz val="12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color theme="1"/>
      <name val="굴림체"/>
      <family val="3"/>
      <charset val="129"/>
    </font>
    <font>
      <sz val="12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2">
    <xf numFmtId="0" fontId="0" fillId="0" borderId="0" xfId="0">
      <alignment vertical="center"/>
    </xf>
    <xf numFmtId="0" fontId="0" fillId="0" borderId="0" xfId="0" applyFill="1" applyBorder="1" applyAlignment="1">
      <alignment horizontal="left" vertical="top"/>
    </xf>
    <xf numFmtId="0" fontId="2" fillId="2" borderId="0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41" fontId="14" fillId="0" borderId="6" xfId="1" applyNumberFormat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center" vertical="center" wrapText="1"/>
    </xf>
    <xf numFmtId="41" fontId="14" fillId="0" borderId="8" xfId="1" applyNumberFormat="1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41" fontId="14" fillId="2" borderId="12" xfId="1" applyNumberFormat="1" applyFont="1" applyFill="1" applyBorder="1" applyAlignment="1">
      <alignment horizontal="left" vertical="center" wrapText="1"/>
    </xf>
    <xf numFmtId="0" fontId="14" fillId="2" borderId="21" xfId="1" applyFont="1" applyFill="1" applyBorder="1" applyAlignment="1">
      <alignment horizontal="left" vertical="center" wrapText="1"/>
    </xf>
    <xf numFmtId="41" fontId="14" fillId="2" borderId="0" xfId="1" applyNumberFormat="1" applyFont="1" applyFill="1" applyBorder="1" applyAlignment="1">
      <alignment horizontal="left" vertical="center" wrapText="1"/>
    </xf>
    <xf numFmtId="41" fontId="14" fillId="0" borderId="15" xfId="1" applyNumberFormat="1" applyFont="1" applyFill="1" applyBorder="1" applyAlignment="1">
      <alignment horizontal="left" vertical="center" wrapText="1"/>
    </xf>
    <xf numFmtId="0" fontId="14" fillId="0" borderId="9" xfId="1" applyFont="1" applyFill="1" applyBorder="1" applyAlignment="1">
      <alignment horizontal="center" vertical="center" wrapText="1"/>
    </xf>
    <xf numFmtId="41" fontId="14" fillId="0" borderId="10" xfId="1" applyNumberFormat="1" applyFont="1" applyFill="1" applyBorder="1" applyAlignment="1">
      <alignment horizontal="left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41" fontId="17" fillId="3" borderId="17" xfId="1" applyNumberFormat="1" applyFont="1" applyFill="1" applyBorder="1" applyAlignment="1">
      <alignment horizontal="left" vertical="center" wrapText="1"/>
    </xf>
    <xf numFmtId="0" fontId="17" fillId="3" borderId="17" xfId="1" applyFont="1" applyFill="1" applyBorder="1" applyAlignment="1">
      <alignment horizontal="center" vertical="center" wrapText="1"/>
    </xf>
    <xf numFmtId="176" fontId="14" fillId="0" borderId="15" xfId="1" applyNumberFormat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41" fontId="16" fillId="4" borderId="8" xfId="1" applyNumberFormat="1" applyFont="1" applyFill="1" applyBorder="1" applyAlignment="1">
      <alignment horizontal="left" vertical="center" wrapText="1"/>
    </xf>
    <xf numFmtId="0" fontId="14" fillId="4" borderId="8" xfId="1" applyFont="1" applyFill="1" applyBorder="1" applyAlignment="1">
      <alignment horizontal="left" vertical="center" wrapText="1"/>
    </xf>
    <xf numFmtId="0" fontId="8" fillId="4" borderId="9" xfId="1" applyFont="1" applyFill="1" applyBorder="1" applyAlignment="1">
      <alignment horizontal="left" vertical="center" wrapText="1"/>
    </xf>
    <xf numFmtId="0" fontId="13" fillId="4" borderId="10" xfId="1" applyFont="1" applyFill="1" applyBorder="1" applyAlignment="1">
      <alignment horizontal="center" vertical="center" wrapText="1"/>
    </xf>
    <xf numFmtId="41" fontId="16" fillId="4" borderId="10" xfId="1" applyNumberFormat="1" applyFont="1" applyFill="1" applyBorder="1" applyAlignment="1">
      <alignment horizontal="left" vertical="center" wrapText="1"/>
    </xf>
    <xf numFmtId="0" fontId="14" fillId="4" borderId="10" xfId="1" applyFont="1" applyFill="1" applyBorder="1" applyAlignment="1">
      <alignment horizontal="left" vertical="center" wrapText="1"/>
    </xf>
    <xf numFmtId="0" fontId="14" fillId="4" borderId="11" xfId="1" applyFont="1" applyFill="1" applyBorder="1" applyAlignment="1">
      <alignment horizontal="left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41" fontId="16" fillId="4" borderId="17" xfId="1" applyNumberFormat="1" applyFont="1" applyFill="1" applyBorder="1" applyAlignment="1">
      <alignment horizontal="left" vertical="center" wrapText="1"/>
    </xf>
    <xf numFmtId="0" fontId="14" fillId="4" borderId="17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41" fontId="16" fillId="4" borderId="15" xfId="1" applyNumberFormat="1" applyFont="1" applyFill="1" applyBorder="1" applyAlignment="1">
      <alignment horizontal="left" vertical="center" wrapText="1"/>
    </xf>
    <xf numFmtId="0" fontId="14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 wrapText="1"/>
    </xf>
    <xf numFmtId="0" fontId="18" fillId="3" borderId="22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/>
    </xf>
    <xf numFmtId="0" fontId="14" fillId="0" borderId="27" xfId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right" vertical="center" shrinkToFit="1"/>
    </xf>
    <xf numFmtId="0" fontId="9" fillId="0" borderId="19" xfId="0" applyFont="1" applyBorder="1" applyAlignment="1">
      <alignment vertical="center"/>
    </xf>
    <xf numFmtId="0" fontId="13" fillId="4" borderId="16" xfId="1" applyFont="1" applyFill="1" applyBorder="1" applyAlignment="1">
      <alignment horizontal="center" vertical="center" wrapText="1"/>
    </xf>
    <xf numFmtId="0" fontId="13" fillId="4" borderId="2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13" fillId="4" borderId="1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19" fillId="0" borderId="21" xfId="1" applyFont="1" applyFill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 shrinkToFit="1"/>
    </xf>
    <xf numFmtId="0" fontId="22" fillId="0" borderId="21" xfId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23" fillId="3" borderId="18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9" defaultPivotStyle="PivotStyleLight16"/>
  <colors>
    <mruColors>
      <color rgb="FFADC7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="115" zoomScaleNormal="115" workbookViewId="0">
      <selection activeCell="D5" sqref="D5"/>
    </sheetView>
  </sheetViews>
  <sheetFormatPr defaultRowHeight="16.5"/>
  <cols>
    <col min="1" max="1" width="4.375" style="1" customWidth="1"/>
    <col min="2" max="2" width="17.125" style="1" customWidth="1"/>
    <col min="3" max="3" width="15.125" style="1" customWidth="1"/>
    <col min="4" max="4" width="22" style="1" customWidth="1"/>
    <col min="5" max="5" width="25.5" style="1" customWidth="1"/>
    <col min="6" max="16384" width="9" style="1"/>
  </cols>
  <sheetData>
    <row r="1" spans="1:5" ht="42" customHeight="1">
      <c r="A1" s="45" t="s">
        <v>3</v>
      </c>
      <c r="B1" s="46"/>
      <c r="C1" s="46"/>
      <c r="D1" s="46"/>
      <c r="E1" s="46"/>
    </row>
    <row r="2" spans="1:5" ht="20.25" thickBot="1">
      <c r="A2" s="2"/>
      <c r="B2" s="2"/>
      <c r="C2" s="54"/>
      <c r="D2" s="55"/>
      <c r="E2" s="55"/>
    </row>
    <row r="3" spans="1:5" ht="25.5" customHeight="1" thickBot="1">
      <c r="A3" s="47" t="s">
        <v>4</v>
      </c>
      <c r="B3" s="48"/>
      <c r="C3" s="24" t="s">
        <v>0</v>
      </c>
      <c r="D3" s="24" t="s">
        <v>7</v>
      </c>
      <c r="E3" s="25" t="s">
        <v>1</v>
      </c>
    </row>
    <row r="4" spans="1:5" ht="27.75" customHeight="1" thickTop="1">
      <c r="A4" s="49" t="s">
        <v>8</v>
      </c>
      <c r="B4" s="6" t="s">
        <v>25</v>
      </c>
      <c r="C4" s="7"/>
      <c r="D4" s="3"/>
      <c r="E4" s="4" t="s">
        <v>22</v>
      </c>
    </row>
    <row r="5" spans="1:5" ht="27.75" customHeight="1">
      <c r="A5" s="50"/>
      <c r="B5" s="8" t="s">
        <v>26</v>
      </c>
      <c r="C5" s="9"/>
      <c r="D5" s="3"/>
      <c r="E5" s="19" t="s">
        <v>9</v>
      </c>
    </row>
    <row r="6" spans="1:5" ht="27.75" customHeight="1">
      <c r="A6" s="50"/>
      <c r="B6" s="8" t="s">
        <v>27</v>
      </c>
      <c r="C6" s="9"/>
      <c r="D6" s="3"/>
      <c r="E6" s="19" t="s">
        <v>10</v>
      </c>
    </row>
    <row r="7" spans="1:5" ht="27.75" customHeight="1">
      <c r="A7" s="50"/>
      <c r="B7" s="8" t="s">
        <v>28</v>
      </c>
      <c r="C7" s="9"/>
      <c r="D7" s="3"/>
      <c r="E7" s="68" t="s">
        <v>29</v>
      </c>
    </row>
    <row r="8" spans="1:5" ht="27.75" customHeight="1">
      <c r="A8" s="51"/>
      <c r="B8" s="26" t="s">
        <v>11</v>
      </c>
      <c r="C8" s="27">
        <f>SUM(C4:C6)</f>
        <v>0</v>
      </c>
      <c r="D8" s="28"/>
      <c r="E8" s="29"/>
    </row>
    <row r="9" spans="1:5" ht="27.75" customHeight="1">
      <c r="A9" s="50" t="s">
        <v>41</v>
      </c>
      <c r="B9" s="8" t="s">
        <v>30</v>
      </c>
      <c r="C9" s="9">
        <f>C8*0.9%</f>
        <v>0</v>
      </c>
      <c r="D9" s="10" t="s">
        <v>24</v>
      </c>
      <c r="E9" s="64" t="s">
        <v>38</v>
      </c>
    </row>
    <row r="10" spans="1:5" ht="27.75" customHeight="1">
      <c r="A10" s="50"/>
      <c r="B10" s="8" t="s">
        <v>32</v>
      </c>
      <c r="C10" s="9">
        <f>C8*1.05%</f>
        <v>0</v>
      </c>
      <c r="D10" s="10" t="s">
        <v>5</v>
      </c>
      <c r="E10" s="65" t="s">
        <v>12</v>
      </c>
    </row>
    <row r="11" spans="1:5" ht="27.75" customHeight="1">
      <c r="A11" s="50"/>
      <c r="B11" s="8" t="s">
        <v>33</v>
      </c>
      <c r="C11" s="9">
        <f>C8*4.5%</f>
        <v>0</v>
      </c>
      <c r="D11" s="10" t="s">
        <v>23</v>
      </c>
      <c r="E11" s="66" t="s">
        <v>39</v>
      </c>
    </row>
    <row r="12" spans="1:5" ht="27.75" customHeight="1">
      <c r="A12" s="50"/>
      <c r="B12" s="8" t="s">
        <v>34</v>
      </c>
      <c r="C12" s="9">
        <f>C8*3.495%</f>
        <v>0</v>
      </c>
      <c r="D12" s="10" t="s">
        <v>37</v>
      </c>
      <c r="E12" s="67" t="s">
        <v>40</v>
      </c>
    </row>
    <row r="13" spans="1:5" ht="27.75" customHeight="1">
      <c r="A13" s="50"/>
      <c r="B13" s="8" t="s">
        <v>31</v>
      </c>
      <c r="C13" s="9">
        <f>C12*12.27%</f>
        <v>0</v>
      </c>
      <c r="D13" s="10" t="s">
        <v>36</v>
      </c>
      <c r="E13" s="64" t="s">
        <v>13</v>
      </c>
    </row>
    <row r="14" spans="1:5" ht="27.75" customHeight="1">
      <c r="A14" s="50"/>
      <c r="B14" s="8" t="s">
        <v>35</v>
      </c>
      <c r="C14" s="9">
        <f>C8*0.06%</f>
        <v>0</v>
      </c>
      <c r="D14" s="10" t="s">
        <v>14</v>
      </c>
      <c r="E14" s="19" t="s">
        <v>15</v>
      </c>
    </row>
    <row r="15" spans="1:5" ht="27.75" customHeight="1">
      <c r="A15" s="51"/>
      <c r="B15" s="30" t="s">
        <v>2</v>
      </c>
      <c r="C15" s="31">
        <f>SUM(C9:C14)</f>
        <v>0</v>
      </c>
      <c r="D15" s="32"/>
      <c r="E15" s="33"/>
    </row>
    <row r="16" spans="1:5" ht="27.75" customHeight="1">
      <c r="A16" s="69" t="s">
        <v>42</v>
      </c>
      <c r="B16" s="11" t="s">
        <v>6</v>
      </c>
      <c r="C16" s="12"/>
      <c r="D16" s="20"/>
      <c r="E16" s="13"/>
    </row>
    <row r="17" spans="1:5" ht="27.75" customHeight="1">
      <c r="A17" s="52"/>
      <c r="B17" s="11" t="s">
        <v>19</v>
      </c>
      <c r="C17" s="14"/>
      <c r="D17" s="20"/>
      <c r="E17" s="13"/>
    </row>
    <row r="18" spans="1:5" ht="25.5" customHeight="1">
      <c r="A18" s="53"/>
      <c r="B18" s="34" t="s">
        <v>16</v>
      </c>
      <c r="C18" s="27">
        <f>C16+C17</f>
        <v>0</v>
      </c>
      <c r="D18" s="35"/>
      <c r="E18" s="36"/>
    </row>
    <row r="19" spans="1:5" ht="27.75" customHeight="1">
      <c r="A19" s="58" t="s">
        <v>43</v>
      </c>
      <c r="B19" s="59"/>
      <c r="C19" s="15">
        <f>(C8+C15+C18)*3%</f>
        <v>0</v>
      </c>
      <c r="D19" s="10" t="s">
        <v>44</v>
      </c>
      <c r="E19" s="70" t="s">
        <v>51</v>
      </c>
    </row>
    <row r="20" spans="1:5" ht="27.75" customHeight="1">
      <c r="A20" s="58" t="s">
        <v>49</v>
      </c>
      <c r="B20" s="59"/>
      <c r="C20" s="23">
        <f>SUM(C8,C15,C18,C19)*4%</f>
        <v>0</v>
      </c>
      <c r="D20" s="10" t="s">
        <v>50</v>
      </c>
      <c r="E20" s="19" t="s">
        <v>45</v>
      </c>
    </row>
    <row r="21" spans="1:5" ht="27.75" customHeight="1">
      <c r="A21" s="60" t="s">
        <v>46</v>
      </c>
      <c r="B21" s="61"/>
      <c r="C21" s="40">
        <f>C8+C15+C18+C19+C20</f>
        <v>0</v>
      </c>
      <c r="D21" s="41"/>
      <c r="E21" s="42"/>
    </row>
    <row r="22" spans="1:5" ht="27.75" customHeight="1">
      <c r="A22" s="58" t="s">
        <v>47</v>
      </c>
      <c r="B22" s="59"/>
      <c r="C22" s="15">
        <f>C21*10%</f>
        <v>0</v>
      </c>
      <c r="D22" s="10" t="s">
        <v>52</v>
      </c>
      <c r="E22" s="5" t="s">
        <v>17</v>
      </c>
    </row>
    <row r="23" spans="1:5" ht="27.75" customHeight="1">
      <c r="A23" s="62" t="s">
        <v>48</v>
      </c>
      <c r="B23" s="63"/>
      <c r="C23" s="17">
        <f>C21+C22</f>
        <v>0</v>
      </c>
      <c r="D23" s="18" t="s">
        <v>53</v>
      </c>
      <c r="E23" s="16"/>
    </row>
    <row r="24" spans="1:5" ht="27.75" customHeight="1" thickBot="1">
      <c r="A24" s="56" t="s">
        <v>18</v>
      </c>
      <c r="B24" s="57"/>
      <c r="C24" s="37">
        <f>ROUNDDOWN(C23*12, -1)</f>
        <v>0</v>
      </c>
      <c r="D24" s="38" t="s">
        <v>54</v>
      </c>
      <c r="E24" s="39"/>
    </row>
    <row r="25" spans="1:5" ht="30.75" customHeight="1" thickBot="1">
      <c r="A25" s="43" t="s">
        <v>21</v>
      </c>
      <c r="B25" s="44"/>
      <c r="C25" s="21">
        <f>C24*2</f>
        <v>0</v>
      </c>
      <c r="D25" s="22" t="s">
        <v>20</v>
      </c>
      <c r="E25" s="71" t="s">
        <v>55</v>
      </c>
    </row>
  </sheetData>
  <mergeCells count="13">
    <mergeCell ref="A25:B25"/>
    <mergeCell ref="A1:E1"/>
    <mergeCell ref="A3:B3"/>
    <mergeCell ref="A4:A8"/>
    <mergeCell ref="A9:A15"/>
    <mergeCell ref="A16:A18"/>
    <mergeCell ref="C2:E2"/>
    <mergeCell ref="A24:B24"/>
    <mergeCell ref="A19:B19"/>
    <mergeCell ref="A20:B20"/>
    <mergeCell ref="A21:B21"/>
    <mergeCell ref="A22:B22"/>
    <mergeCell ref="A23:B23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연간용역(2인)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박미성</cp:lastModifiedBy>
  <cp:lastPrinted>2023-12-07T02:21:33Z</cp:lastPrinted>
  <dcterms:created xsi:type="dcterms:W3CDTF">2019-07-23T08:42:30Z</dcterms:created>
  <dcterms:modified xsi:type="dcterms:W3CDTF">2023-12-07T02:21:48Z</dcterms:modified>
</cp:coreProperties>
</file>